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開案資料\12月資料\1206\嘉義分會 委外人力招標 寄送總會版\"/>
    </mc:Choice>
  </mc:AlternateContent>
  <bookViews>
    <workbookView xWindow="0" yWindow="0" windowWidth="28800" windowHeight="12255"/>
  </bookViews>
  <sheets>
    <sheet name="嘉義-113勞務委外人員採購案工作費成本分析表" sheetId="1" r:id="rId1"/>
  </sheets>
  <definedNames>
    <definedName name="_xlnm.Print_Area" localSheetId="0">'嘉義-113勞務委外人員採購案工作費成本分析表'!$A$1:$J$26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4" i="1" l="1"/>
  <c r="J15" i="1" s="1"/>
  <c r="I12" i="1"/>
  <c r="J12" i="1" s="1"/>
  <c r="I11" i="1"/>
  <c r="J11" i="1" s="1"/>
  <c r="I10" i="1"/>
  <c r="J10" i="1" s="1"/>
  <c r="J9" i="1"/>
  <c r="J7" i="1"/>
  <c r="J6" i="1"/>
  <c r="J13" i="1" l="1"/>
  <c r="J8" i="1"/>
  <c r="J16" i="1" l="1"/>
</calcChain>
</file>

<file path=xl/comments1.xml><?xml version="1.0" encoding="utf-8"?>
<comments xmlns="http://schemas.openxmlformats.org/spreadsheetml/2006/main">
  <authors>
    <author>作者</author>
  </authors>
  <commentList>
    <comment ref="J18" authorId="0" shapeId="0">
      <text>
        <r>
          <rPr>
            <b/>
            <sz val="11"/>
            <color indexed="81"/>
            <rFont val="標楷體"/>
            <family val="4"/>
            <charset val="136"/>
          </rPr>
          <t>請填入標價金額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<sst xmlns="http://schemas.openxmlformats.org/spreadsheetml/2006/main" count="64" uniqueCount="56">
  <si>
    <t>投標者：</t>
    <phoneticPr fontId="3" type="noConversion"/>
  </si>
  <si>
    <t>職務名稱</t>
    <phoneticPr fontId="4" type="noConversion"/>
  </si>
  <si>
    <t>專案助理</t>
    <phoneticPr fontId="4" type="noConversion"/>
  </si>
  <si>
    <t>項目</t>
    <phoneticPr fontId="4" type="noConversion"/>
  </si>
  <si>
    <t>等級</t>
    <phoneticPr fontId="4" type="noConversion"/>
  </si>
  <si>
    <t>數額或費率</t>
    <phoneticPr fontId="4" type="noConversion"/>
  </si>
  <si>
    <t>單位</t>
    <phoneticPr fontId="4" type="noConversion"/>
  </si>
  <si>
    <t>數量</t>
    <phoneticPr fontId="4" type="noConversion"/>
  </si>
  <si>
    <t>數量    (合計)</t>
    <phoneticPr fontId="4" type="noConversion"/>
  </si>
  <si>
    <t>單價</t>
    <phoneticPr fontId="4" type="noConversion"/>
  </si>
  <si>
    <t>單項小計</t>
    <phoneticPr fontId="4" type="noConversion"/>
  </si>
  <si>
    <t>A1</t>
    <phoneticPr fontId="4" type="noConversion"/>
  </si>
  <si>
    <t>派遣人員薪資</t>
    <phoneticPr fontId="4" type="noConversion"/>
  </si>
  <si>
    <t>月</t>
    <phoneticPr fontId="4" type="noConversion"/>
  </si>
  <si>
    <t>A2</t>
    <phoneticPr fontId="4" type="noConversion"/>
  </si>
  <si>
    <t>派遣人員工作獎金</t>
    <phoneticPr fontId="4" type="noConversion"/>
  </si>
  <si>
    <t>人</t>
    <phoneticPr fontId="4" type="noConversion"/>
  </si>
  <si>
    <t>A薪資成本</t>
    <phoneticPr fontId="4" type="noConversion"/>
  </si>
  <si>
    <t>B1</t>
    <phoneticPr fontId="4" type="noConversion"/>
  </si>
  <si>
    <t>普通事故保險費
(含就保)</t>
    <phoneticPr fontId="4" type="noConversion"/>
  </si>
  <si>
    <t>月</t>
    <phoneticPr fontId="4" type="noConversion"/>
  </si>
  <si>
    <t>B2</t>
    <phoneticPr fontId="4" type="noConversion"/>
  </si>
  <si>
    <t>職業災害保險費</t>
    <phoneticPr fontId="4" type="noConversion"/>
  </si>
  <si>
    <t>支援服務業
編號四八</t>
    <phoneticPr fontId="4" type="noConversion"/>
  </si>
  <si>
    <t>B3</t>
    <phoneticPr fontId="4" type="noConversion"/>
  </si>
  <si>
    <t>工資墊償</t>
    <phoneticPr fontId="4" type="noConversion"/>
  </si>
  <si>
    <t>萬分之2.5</t>
    <phoneticPr fontId="4" type="noConversion"/>
  </si>
  <si>
    <t>B4</t>
    <phoneticPr fontId="4" type="noConversion"/>
  </si>
  <si>
    <t>提撥退休金</t>
    <phoneticPr fontId="4" type="noConversion"/>
  </si>
  <si>
    <t>百分之6</t>
    <phoneticPr fontId="4" type="noConversion"/>
  </si>
  <si>
    <t>B勞工保險成本</t>
    <phoneticPr fontId="4" type="noConversion"/>
  </si>
  <si>
    <t>C</t>
    <phoneticPr fontId="4" type="noConversion"/>
  </si>
  <si>
    <t>全民健康保險保險費</t>
    <phoneticPr fontId="4" type="noConversion"/>
  </si>
  <si>
    <t>C全民健康保險成本</t>
    <phoneticPr fontId="4" type="noConversion"/>
  </si>
  <si>
    <t>D</t>
    <phoneticPr fontId="3" type="noConversion"/>
  </si>
  <si>
    <t>單位預列費用合計(D=A+B+C)</t>
    <phoneticPr fontId="3" type="noConversion"/>
  </si>
  <si>
    <t>廠商管理費用</t>
    <phoneticPr fontId="4" type="noConversion"/>
  </si>
  <si>
    <t>E</t>
    <phoneticPr fontId="4" type="noConversion"/>
  </si>
  <si>
    <t>管理費及利潤</t>
    <phoneticPr fontId="4" type="noConversion"/>
  </si>
  <si>
    <t>式</t>
    <phoneticPr fontId="4" type="noConversion"/>
  </si>
  <si>
    <t>F</t>
    <phoneticPr fontId="4" type="noConversion"/>
  </si>
  <si>
    <t>營業稅</t>
    <phoneticPr fontId="4" type="noConversion"/>
  </si>
  <si>
    <t>式</t>
    <phoneticPr fontId="4" type="noConversion"/>
  </si>
  <si>
    <r>
      <t>廠商報價合計</t>
    </r>
    <r>
      <rPr>
        <sz val="12"/>
        <color rgb="FFFF0000"/>
        <rFont val="標楷體"/>
        <family val="4"/>
        <charset val="136"/>
      </rPr>
      <t>(D+E+F)</t>
    </r>
    <phoneticPr fontId="4" type="noConversion"/>
  </si>
  <si>
    <t xml:space="preserve">本案含稅總標價為新臺幣              元 </t>
    <phoneticPr fontId="4" type="noConversion"/>
  </si>
  <si>
    <t>投標廠商章負責及負責人章：</t>
    <phoneticPr fontId="3" type="noConversion"/>
  </si>
  <si>
    <t>中華民國      年      月      日</t>
    <phoneticPr fontId="3" type="noConversion"/>
  </si>
  <si>
    <t>1-12月</t>
    <phoneticPr fontId="4" type="noConversion"/>
  </si>
  <si>
    <t>1-12月</t>
    <phoneticPr fontId="3" type="noConversion"/>
  </si>
  <si>
    <t>財團法人犯罪被害人保護協會臺灣嘉義分會</t>
    <phoneticPr fontId="4" type="noConversion"/>
  </si>
  <si>
    <t>1.5個月</t>
    <phoneticPr fontId="3" type="noConversion"/>
  </si>
  <si>
    <r>
      <t xml:space="preserve">13.5個月
</t>
    </r>
    <r>
      <rPr>
        <sz val="9"/>
        <color indexed="8"/>
        <rFont val="標楷體"/>
        <family val="4"/>
        <charset val="136"/>
      </rPr>
      <t>(含工作獎金)</t>
    </r>
    <phoneticPr fontId="4" type="noConversion"/>
  </si>
  <si>
    <t>案名：113年度勞務委外人員採購案工作費成本分析表(案號：113MH001)</t>
    <phoneticPr fontId="4" type="noConversion"/>
  </si>
  <si>
    <t>12個月</t>
    <phoneticPr fontId="3" type="noConversion"/>
  </si>
  <si>
    <t>第4級</t>
    <phoneticPr fontId="3" type="noConversion"/>
  </si>
  <si>
    <t>第4級
30,300元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</si>
</sst>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76" formatCode="#,##0_);[Red]\(#,##0\)"/>
    <numFmt numFmtId="177" formatCode="#,##0.0_);[Red]\(#,##0.0\)"/>
    <numFmt numFmtId="178" formatCode="0.000%"/>
  </numFmts>
  <fonts count="22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6"/>
      <name val="標楷體"/>
      <family val="4"/>
      <charset val="136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4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b/>
      <sz val="14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2"/>
      <color theme="7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name val="標楷體"/>
      <family val="4"/>
      <charset val="136"/>
    </font>
    <font>
      <sz val="14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1"/>
      <color indexed="81"/>
      <name val="標楷體"/>
      <family val="4"/>
      <charset val="136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79">
    <xf numFmtId="0" fontId="0" fillId="0" borderId="0" xfId="0"/>
    <xf numFmtId="0" fontId="8" fillId="0" borderId="6" xfId="0" applyFont="1" applyFill="1" applyBorder="1" applyAlignment="1" applyProtection="1">
      <alignment horizontal="center" vertical="center" wrapText="1"/>
    </xf>
    <xf numFmtId="176" fontId="8" fillId="0" borderId="6" xfId="3" applyNumberFormat="1" applyFont="1" applyFill="1" applyBorder="1" applyAlignment="1" applyProtection="1">
      <alignment horizontal="center" vertical="center" wrapText="1"/>
    </xf>
    <xf numFmtId="176" fontId="8" fillId="0" borderId="6" xfId="1" applyNumberFormat="1" applyFont="1" applyFill="1" applyBorder="1" applyAlignment="1" applyProtection="1">
      <alignment horizontal="center" vertical="center" wrapText="1"/>
    </xf>
    <xf numFmtId="176" fontId="8" fillId="0" borderId="7" xfId="0" applyNumberFormat="1" applyFont="1" applyFill="1" applyBorder="1" applyAlignment="1" applyProtection="1">
      <alignment horizontal="center" vertical="center"/>
    </xf>
    <xf numFmtId="176" fontId="8" fillId="0" borderId="5" xfId="3" applyNumberFormat="1" applyFont="1" applyFill="1" applyBorder="1" applyAlignment="1" applyProtection="1">
      <alignment horizontal="center" vertical="center" wrapText="1"/>
    </xf>
    <xf numFmtId="176" fontId="8" fillId="2" borderId="6" xfId="3" applyNumberFormat="1" applyFont="1" applyFill="1" applyBorder="1" applyAlignment="1" applyProtection="1">
      <alignment horizontal="center" vertical="center" wrapText="1"/>
      <protection locked="0"/>
    </xf>
    <xf numFmtId="176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8" fillId="0" borderId="7" xfId="3" applyNumberFormat="1" applyFont="1" applyFill="1" applyBorder="1" applyAlignment="1" applyProtection="1">
      <alignment vertical="center" wrapText="1"/>
    </xf>
    <xf numFmtId="176" fontId="8" fillId="0" borderId="10" xfId="3" applyNumberFormat="1" applyFont="1" applyFill="1" applyBorder="1" applyAlignment="1" applyProtection="1">
      <alignment horizontal="center" vertical="center" wrapText="1"/>
    </xf>
    <xf numFmtId="177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7" xfId="3" applyNumberFormat="1" applyFont="1" applyFill="1" applyBorder="1" applyAlignment="1" applyProtection="1">
      <alignment vertical="center" wrapText="1"/>
    </xf>
    <xf numFmtId="176" fontId="8" fillId="2" borderId="6" xfId="3" applyNumberFormat="1" applyFont="1" applyFill="1" applyBorder="1" applyAlignment="1" applyProtection="1">
      <alignment vertical="center" wrapText="1"/>
      <protection locked="0"/>
    </xf>
    <xf numFmtId="178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176" fontId="8" fillId="0" borderId="6" xfId="3" applyNumberFormat="1" applyFont="1" applyFill="1" applyBorder="1" applyAlignment="1" applyProtection="1">
      <alignment vertical="center" wrapText="1"/>
    </xf>
    <xf numFmtId="178" fontId="8" fillId="2" borderId="6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176" fontId="11" fillId="0" borderId="7" xfId="3" applyNumberFormat="1" applyFont="1" applyFill="1" applyBorder="1" applyAlignment="1" applyProtection="1">
      <alignment vertical="center" wrapText="1"/>
    </xf>
    <xf numFmtId="176" fontId="11" fillId="4" borderId="15" xfId="1" applyNumberFormat="1" applyFont="1" applyFill="1" applyBorder="1" applyAlignment="1" applyProtection="1">
      <alignment horizontal="center" vertical="center" wrapText="1"/>
    </xf>
    <xf numFmtId="176" fontId="8" fillId="4" borderId="18" xfId="1" applyNumberFormat="1" applyFont="1" applyFill="1" applyBorder="1" applyAlignment="1" applyProtection="1">
      <alignment horizontal="left" vertical="center" wrapText="1"/>
      <protection locked="0"/>
    </xf>
    <xf numFmtId="178" fontId="8" fillId="4" borderId="18" xfId="3" applyNumberFormat="1" applyFont="1" applyFill="1" applyBorder="1" applyAlignment="1" applyProtection="1">
      <alignment horizontal="center" vertical="center" wrapText="1"/>
      <protection locked="0"/>
    </xf>
    <xf numFmtId="176" fontId="8" fillId="4" borderId="18" xfId="1" applyNumberFormat="1" applyFont="1" applyFill="1" applyBorder="1" applyAlignment="1" applyProtection="1">
      <alignment horizontal="center" vertical="center" wrapText="1"/>
      <protection locked="0"/>
    </xf>
    <xf numFmtId="176" fontId="13" fillId="4" borderId="19" xfId="1" applyNumberFormat="1" applyFont="1" applyFill="1" applyBorder="1" applyAlignment="1" applyProtection="1">
      <alignment vertical="center" wrapText="1"/>
    </xf>
    <xf numFmtId="176" fontId="11" fillId="0" borderId="20" xfId="1" applyNumberFormat="1" applyFont="1" applyFill="1" applyBorder="1" applyAlignment="1" applyProtection="1">
      <alignment horizontal="center" vertical="center" wrapText="1"/>
    </xf>
    <xf numFmtId="176" fontId="8" fillId="2" borderId="23" xfId="1" applyNumberFormat="1" applyFont="1" applyFill="1" applyBorder="1" applyAlignment="1" applyProtection="1">
      <alignment horizontal="left" vertical="center" wrapText="1"/>
      <protection locked="0"/>
    </xf>
    <xf numFmtId="178" fontId="8" fillId="2" borderId="23" xfId="3" applyNumberFormat="1" applyFont="1" applyFill="1" applyBorder="1" applyAlignment="1" applyProtection="1">
      <alignment horizontal="center" vertical="center" wrapText="1"/>
      <protection locked="0"/>
    </xf>
    <xf numFmtId="176" fontId="8" fillId="2" borderId="23" xfId="1" applyNumberFormat="1" applyFont="1" applyFill="1" applyBorder="1" applyAlignment="1" applyProtection="1">
      <alignment horizontal="center" vertical="center" wrapText="1"/>
      <protection locked="0"/>
    </xf>
    <xf numFmtId="176" fontId="13" fillId="0" borderId="24" xfId="1" applyNumberFormat="1" applyFont="1" applyFill="1" applyBorder="1" applyAlignment="1" applyProtection="1">
      <alignment vertical="center" wrapText="1"/>
    </xf>
    <xf numFmtId="0" fontId="8" fillId="0" borderId="25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76" fontId="8" fillId="0" borderId="26" xfId="0" applyNumberFormat="1" applyFont="1" applyFill="1" applyBorder="1" applyAlignment="1" applyProtection="1">
      <alignment vertical="center"/>
      <protection locked="0"/>
    </xf>
    <xf numFmtId="0" fontId="16" fillId="0" borderId="3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0" fillId="0" borderId="0" xfId="0" applyNumberFormat="1"/>
    <xf numFmtId="0" fontId="17" fillId="0" borderId="30" xfId="0" applyFont="1" applyBorder="1" applyAlignment="1" applyProtection="1">
      <alignment vertical="center"/>
      <protection locked="0"/>
    </xf>
    <xf numFmtId="3" fontId="15" fillId="4" borderId="7" xfId="1" applyNumberFormat="1" applyFont="1" applyFill="1" applyBorder="1" applyAlignment="1" applyProtection="1">
      <alignment vertical="center" wrapText="1"/>
    </xf>
    <xf numFmtId="0" fontId="16" fillId="3" borderId="27" xfId="0" applyFont="1" applyFill="1" applyBorder="1" applyAlignment="1" applyProtection="1">
      <alignment horizontal="center" vertical="center"/>
    </xf>
    <xf numFmtId="0" fontId="16" fillId="3" borderId="28" xfId="0" applyFont="1" applyFill="1" applyBorder="1" applyAlignment="1" applyProtection="1">
      <alignment horizontal="center" vertical="center"/>
    </xf>
    <xf numFmtId="0" fontId="16" fillId="3" borderId="29" xfId="0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/>
    </xf>
    <xf numFmtId="176" fontId="11" fillId="0" borderId="10" xfId="3" applyNumberFormat="1" applyFont="1" applyFill="1" applyBorder="1" applyAlignment="1" applyProtection="1">
      <alignment horizontal="center" vertical="center" wrapText="1"/>
    </xf>
    <xf numFmtId="176" fontId="11" fillId="0" borderId="13" xfId="3" applyNumberFormat="1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center"/>
    </xf>
    <xf numFmtId="0" fontId="6" fillId="0" borderId="14" xfId="0" applyFont="1" applyBorder="1" applyAlignment="1" applyProtection="1">
      <alignment vertical="center"/>
    </xf>
    <xf numFmtId="176" fontId="11" fillId="4" borderId="16" xfId="1" applyNumberFormat="1" applyFont="1" applyFill="1" applyBorder="1" applyAlignment="1" applyProtection="1">
      <alignment horizontal="left" vertical="center" wrapText="1"/>
    </xf>
    <xf numFmtId="176" fontId="11" fillId="4" borderId="17" xfId="1" applyNumberFormat="1" applyFont="1" applyFill="1" applyBorder="1" applyAlignment="1" applyProtection="1">
      <alignment horizontal="left" vertical="center" wrapText="1"/>
    </xf>
    <xf numFmtId="176" fontId="11" fillId="0" borderId="21" xfId="1" applyNumberFormat="1" applyFont="1" applyFill="1" applyBorder="1" applyAlignment="1" applyProtection="1">
      <alignment horizontal="left" vertical="center" wrapText="1"/>
    </xf>
    <xf numFmtId="176" fontId="11" fillId="0" borderId="22" xfId="1" applyNumberFormat="1" applyFont="1" applyFill="1" applyBorder="1" applyAlignment="1" applyProtection="1">
      <alignment horizontal="left" vertical="center" wrapText="1"/>
    </xf>
    <xf numFmtId="176" fontId="12" fillId="2" borderId="23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176" fontId="8" fillId="0" borderId="5" xfId="3" applyNumberFormat="1" applyFont="1" applyFill="1" applyBorder="1" applyAlignment="1" applyProtection="1">
      <alignment horizontal="center" vertical="center" wrapText="1"/>
    </xf>
    <xf numFmtId="176" fontId="8" fillId="0" borderId="6" xfId="3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76" fontId="8" fillId="0" borderId="8" xfId="3" applyNumberFormat="1" applyFont="1" applyFill="1" applyBorder="1" applyAlignment="1" applyProtection="1">
      <alignment horizontal="left" vertical="center" wrapText="1"/>
    </xf>
    <xf numFmtId="176" fontId="8" fillId="0" borderId="9" xfId="3" applyNumberFormat="1" applyFont="1" applyFill="1" applyBorder="1" applyAlignment="1" applyProtection="1">
      <alignment horizontal="left" vertical="center" wrapText="1"/>
    </xf>
    <xf numFmtId="176" fontId="8" fillId="3" borderId="11" xfId="3" applyNumberFormat="1" applyFont="1" applyFill="1" applyBorder="1" applyAlignment="1" applyProtection="1">
      <alignment horizontal="right" vertical="center" wrapText="1"/>
    </xf>
    <xf numFmtId="176" fontId="8" fillId="3" borderId="12" xfId="3" applyNumberFormat="1" applyFont="1" applyFill="1" applyBorder="1" applyAlignment="1" applyProtection="1">
      <alignment horizontal="right" vertical="center" wrapText="1"/>
    </xf>
    <xf numFmtId="176" fontId="8" fillId="3" borderId="9" xfId="3" applyNumberFormat="1" applyFont="1" applyFill="1" applyBorder="1" applyAlignment="1" applyProtection="1">
      <alignment horizontal="right" vertical="center" wrapText="1"/>
    </xf>
    <xf numFmtId="176" fontId="8" fillId="0" borderId="6" xfId="3" applyNumberFormat="1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176" fontId="8" fillId="4" borderId="18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一般" xfId="0" builtinId="0"/>
    <cellStyle name="一般_Sheet1" xfId="3"/>
    <cellStyle name="百分比" xfId="2" builtinId="5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workbookViewId="0">
      <selection activeCell="M19" sqref="M19"/>
    </sheetView>
  </sheetViews>
  <sheetFormatPr defaultRowHeight="15.75"/>
  <cols>
    <col min="1" max="1" width="5.7109375" customWidth="1"/>
    <col min="2" max="2" width="9.5703125" customWidth="1"/>
    <col min="3" max="3" width="14.42578125" customWidth="1"/>
    <col min="4" max="4" width="17.42578125" customWidth="1"/>
    <col min="5" max="5" width="14.7109375" customWidth="1"/>
    <col min="6" max="6" width="6" customWidth="1"/>
    <col min="7" max="7" width="15.42578125" customWidth="1"/>
    <col min="8" max="8" width="9.28515625" customWidth="1"/>
    <col min="9" max="9" width="13.42578125" customWidth="1"/>
    <col min="10" max="10" width="14.5703125" customWidth="1"/>
  </cols>
  <sheetData>
    <row r="1" spans="1:15" ht="19.149999999999999" customHeight="1">
      <c r="A1" s="69" t="s">
        <v>49</v>
      </c>
      <c r="B1" s="69"/>
      <c r="C1" s="70"/>
      <c r="D1" s="70"/>
      <c r="E1" s="70"/>
      <c r="F1" s="70"/>
      <c r="G1" s="70"/>
      <c r="H1" s="70"/>
      <c r="I1" s="70"/>
      <c r="J1" s="70"/>
    </row>
    <row r="2" spans="1:15" ht="19.899999999999999" customHeight="1">
      <c r="A2" s="71" t="s">
        <v>52</v>
      </c>
      <c r="B2" s="71"/>
      <c r="C2" s="71"/>
      <c r="D2" s="71"/>
      <c r="E2" s="71"/>
      <c r="F2" s="71"/>
      <c r="G2" s="71"/>
      <c r="H2" s="71"/>
      <c r="I2" s="71"/>
      <c r="J2" s="71"/>
    </row>
    <row r="3" spans="1:15" ht="19.899999999999999" customHeight="1" thickBot="1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</row>
    <row r="4" spans="1:15" ht="19.5">
      <c r="A4" s="73" t="s">
        <v>1</v>
      </c>
      <c r="B4" s="74"/>
      <c r="C4" s="74"/>
      <c r="D4" s="75" t="s">
        <v>2</v>
      </c>
      <c r="E4" s="75"/>
      <c r="F4" s="76"/>
      <c r="G4" s="76"/>
      <c r="H4" s="76"/>
      <c r="I4" s="76"/>
      <c r="J4" s="77"/>
    </row>
    <row r="5" spans="1:15" ht="32.450000000000003" customHeight="1">
      <c r="A5" s="58" t="s">
        <v>3</v>
      </c>
      <c r="B5" s="59"/>
      <c r="C5" s="60"/>
      <c r="D5" s="1" t="s">
        <v>4</v>
      </c>
      <c r="E5" s="1" t="s">
        <v>5</v>
      </c>
      <c r="F5" s="2" t="s">
        <v>6</v>
      </c>
      <c r="G5" s="3" t="s">
        <v>7</v>
      </c>
      <c r="H5" s="3" t="s">
        <v>8</v>
      </c>
      <c r="I5" s="2" t="s">
        <v>9</v>
      </c>
      <c r="J5" s="4" t="s">
        <v>10</v>
      </c>
    </row>
    <row r="6" spans="1:15" ht="32.25" customHeight="1">
      <c r="A6" s="5" t="s">
        <v>11</v>
      </c>
      <c r="B6" s="61" t="s">
        <v>12</v>
      </c>
      <c r="C6" s="62"/>
      <c r="D6" s="6" t="s">
        <v>54</v>
      </c>
      <c r="E6" s="6">
        <v>29102</v>
      </c>
      <c r="F6" s="6" t="s">
        <v>13</v>
      </c>
      <c r="G6" s="7" t="s">
        <v>47</v>
      </c>
      <c r="H6" s="7">
        <v>12</v>
      </c>
      <c r="I6" s="6">
        <v>29102</v>
      </c>
      <c r="J6" s="8">
        <f>H6*I6</f>
        <v>349224</v>
      </c>
    </row>
    <row r="7" spans="1:15" ht="34.5" customHeight="1">
      <c r="A7" s="9" t="s">
        <v>14</v>
      </c>
      <c r="B7" s="61" t="s">
        <v>15</v>
      </c>
      <c r="C7" s="62"/>
      <c r="D7" s="6"/>
      <c r="E7" s="6">
        <v>29102</v>
      </c>
      <c r="F7" s="6" t="s">
        <v>16</v>
      </c>
      <c r="G7" s="7" t="s">
        <v>50</v>
      </c>
      <c r="H7" s="10">
        <v>1.5</v>
      </c>
      <c r="I7" s="6">
        <v>29102</v>
      </c>
      <c r="J7" s="8">
        <f t="shared" ref="J7:J9" si="0">H7*I7</f>
        <v>43653</v>
      </c>
    </row>
    <row r="8" spans="1:15" ht="19.899999999999999" customHeight="1">
      <c r="A8" s="63" t="s">
        <v>17</v>
      </c>
      <c r="B8" s="64"/>
      <c r="C8" s="64"/>
      <c r="D8" s="64"/>
      <c r="E8" s="64"/>
      <c r="F8" s="64"/>
      <c r="G8" s="64"/>
      <c r="H8" s="64"/>
      <c r="I8" s="65"/>
      <c r="J8" s="11">
        <f>SUM(J6:J7)</f>
        <v>392877</v>
      </c>
    </row>
    <row r="9" spans="1:15" ht="33.6" customHeight="1">
      <c r="A9" s="9" t="s">
        <v>18</v>
      </c>
      <c r="B9" s="66" t="s">
        <v>19</v>
      </c>
      <c r="C9" s="66"/>
      <c r="D9" s="6" t="s">
        <v>55</v>
      </c>
      <c r="E9" s="6">
        <v>30300</v>
      </c>
      <c r="F9" s="6" t="s">
        <v>20</v>
      </c>
      <c r="G9" s="7" t="s">
        <v>48</v>
      </c>
      <c r="H9" s="7">
        <v>12</v>
      </c>
      <c r="I9" s="12">
        <v>2545</v>
      </c>
      <c r="J9" s="8">
        <f t="shared" si="0"/>
        <v>30540</v>
      </c>
    </row>
    <row r="10" spans="1:15" ht="33.6" customHeight="1">
      <c r="A10" s="9" t="s">
        <v>21</v>
      </c>
      <c r="B10" s="66" t="s">
        <v>22</v>
      </c>
      <c r="C10" s="66"/>
      <c r="D10" s="6" t="s">
        <v>23</v>
      </c>
      <c r="E10" s="13">
        <v>2.2000000000000001E-3</v>
      </c>
      <c r="F10" s="6" t="s">
        <v>13</v>
      </c>
      <c r="G10" s="7" t="s">
        <v>47</v>
      </c>
      <c r="H10" s="7">
        <v>12</v>
      </c>
      <c r="I10" s="14">
        <f>E9*E10</f>
        <v>66.660000000000011</v>
      </c>
      <c r="J10" s="8">
        <f>H10*ROUND(I10,0)</f>
        <v>804</v>
      </c>
    </row>
    <row r="11" spans="1:15" ht="28.15" customHeight="1">
      <c r="A11" s="9" t="s">
        <v>24</v>
      </c>
      <c r="B11" s="66" t="s">
        <v>25</v>
      </c>
      <c r="C11" s="66"/>
      <c r="D11" s="6" t="s">
        <v>26</v>
      </c>
      <c r="E11" s="15">
        <v>2.5000000000000001E-4</v>
      </c>
      <c r="F11" s="6" t="s">
        <v>13</v>
      </c>
      <c r="G11" s="7" t="s">
        <v>48</v>
      </c>
      <c r="H11" s="7">
        <v>12</v>
      </c>
      <c r="I11" s="14">
        <f>E9*E11</f>
        <v>7.5750000000000002</v>
      </c>
      <c r="J11" s="8">
        <f>H11*ROUND(I11,0)</f>
        <v>96</v>
      </c>
    </row>
    <row r="12" spans="1:15" ht="28.15" customHeight="1">
      <c r="A12" s="9" t="s">
        <v>27</v>
      </c>
      <c r="B12" s="66" t="s">
        <v>28</v>
      </c>
      <c r="C12" s="66"/>
      <c r="D12" s="6" t="s">
        <v>29</v>
      </c>
      <c r="E12" s="15">
        <v>0.06</v>
      </c>
      <c r="F12" s="6" t="s">
        <v>13</v>
      </c>
      <c r="G12" s="7" t="s">
        <v>47</v>
      </c>
      <c r="H12" s="7">
        <v>12</v>
      </c>
      <c r="I12" s="14">
        <f>E9*E12</f>
        <v>1818</v>
      </c>
      <c r="J12" s="8">
        <f>H12*ROUND(I12,0)</f>
        <v>21816</v>
      </c>
    </row>
    <row r="13" spans="1:15" ht="16.5">
      <c r="A13" s="63" t="s">
        <v>30</v>
      </c>
      <c r="B13" s="64"/>
      <c r="C13" s="64"/>
      <c r="D13" s="64"/>
      <c r="E13" s="64"/>
      <c r="F13" s="64"/>
      <c r="G13" s="64"/>
      <c r="H13" s="64"/>
      <c r="I13" s="65"/>
      <c r="J13" s="11">
        <f>SUM(J9:J12)</f>
        <v>53256</v>
      </c>
    </row>
    <row r="14" spans="1:15" ht="45.6" customHeight="1">
      <c r="A14" s="16" t="s">
        <v>31</v>
      </c>
      <c r="B14" s="67" t="s">
        <v>32</v>
      </c>
      <c r="C14" s="68"/>
      <c r="D14" s="17" t="s">
        <v>55</v>
      </c>
      <c r="E14" s="6">
        <v>30300</v>
      </c>
      <c r="F14" s="6" t="s">
        <v>13</v>
      </c>
      <c r="G14" s="7" t="s">
        <v>51</v>
      </c>
      <c r="H14" s="35">
        <v>13.5</v>
      </c>
      <c r="I14" s="12">
        <v>1485</v>
      </c>
      <c r="J14" s="8">
        <f t="shared" ref="J14" si="1">H14*I14</f>
        <v>20047.5</v>
      </c>
    </row>
    <row r="15" spans="1:15" ht="16.5">
      <c r="A15" s="63" t="s">
        <v>33</v>
      </c>
      <c r="B15" s="64"/>
      <c r="C15" s="64"/>
      <c r="D15" s="64"/>
      <c r="E15" s="64"/>
      <c r="F15" s="64"/>
      <c r="G15" s="64"/>
      <c r="H15" s="64"/>
      <c r="I15" s="65"/>
      <c r="J15" s="11">
        <f>SUM(J14)</f>
        <v>20047.5</v>
      </c>
    </row>
    <row r="16" spans="1:15" ht="18.600000000000001" customHeight="1">
      <c r="A16" s="18" t="s">
        <v>34</v>
      </c>
      <c r="B16" s="55" t="s">
        <v>35</v>
      </c>
      <c r="C16" s="56"/>
      <c r="D16" s="56"/>
      <c r="E16" s="56"/>
      <c r="F16" s="56"/>
      <c r="G16" s="56"/>
      <c r="H16" s="56"/>
      <c r="I16" s="57"/>
      <c r="J16" s="19">
        <f>SUM(J8+J13+J15)</f>
        <v>466180.5</v>
      </c>
      <c r="O16" s="36"/>
    </row>
    <row r="17" spans="1:10" ht="17.25" thickBot="1">
      <c r="A17" s="43" t="s">
        <v>36</v>
      </c>
      <c r="B17" s="44"/>
      <c r="C17" s="45"/>
      <c r="D17" s="45"/>
      <c r="E17" s="45"/>
      <c r="F17" s="45"/>
      <c r="G17" s="45"/>
      <c r="H17" s="45"/>
      <c r="I17" s="45"/>
      <c r="J17" s="46"/>
    </row>
    <row r="18" spans="1:10" ht="30" customHeight="1" thickTop="1" thickBot="1">
      <c r="A18" s="20" t="s">
        <v>37</v>
      </c>
      <c r="B18" s="47" t="s">
        <v>38</v>
      </c>
      <c r="C18" s="48"/>
      <c r="D18" s="21"/>
      <c r="E18" s="22"/>
      <c r="F18" s="23" t="s">
        <v>39</v>
      </c>
      <c r="G18" s="23" t="s">
        <v>53</v>
      </c>
      <c r="H18" s="78"/>
      <c r="I18" s="78"/>
      <c r="J18" s="24">
        <f>SUM(H18*12)</f>
        <v>0</v>
      </c>
    </row>
    <row r="19" spans="1:10" ht="24" customHeight="1" thickTop="1">
      <c r="A19" s="25" t="s">
        <v>40</v>
      </c>
      <c r="B19" s="49" t="s">
        <v>41</v>
      </c>
      <c r="C19" s="50"/>
      <c r="D19" s="26"/>
      <c r="E19" s="27">
        <v>0.05</v>
      </c>
      <c r="F19" s="28" t="s">
        <v>42</v>
      </c>
      <c r="G19" s="28">
        <v>1</v>
      </c>
      <c r="H19" s="51"/>
      <c r="I19" s="51"/>
      <c r="J19" s="29"/>
    </row>
    <row r="20" spans="1:10" ht="19.899999999999999" customHeight="1">
      <c r="A20" s="52" t="s">
        <v>43</v>
      </c>
      <c r="B20" s="53"/>
      <c r="C20" s="54"/>
      <c r="D20" s="54"/>
      <c r="E20" s="54"/>
      <c r="F20" s="54"/>
      <c r="G20" s="54"/>
      <c r="H20" s="54"/>
      <c r="I20" s="54"/>
      <c r="J20" s="38"/>
    </row>
    <row r="21" spans="1:10" ht="9.6" customHeight="1">
      <c r="A21" s="30"/>
      <c r="B21" s="31"/>
      <c r="C21" s="31"/>
      <c r="D21" s="31"/>
      <c r="E21" s="31"/>
      <c r="F21" s="31"/>
      <c r="G21" s="31"/>
      <c r="H21" s="31"/>
      <c r="I21" s="31"/>
      <c r="J21" s="32"/>
    </row>
    <row r="22" spans="1:10" ht="20.25" thickBot="1">
      <c r="A22" s="39" t="s">
        <v>44</v>
      </c>
      <c r="B22" s="40"/>
      <c r="C22" s="40"/>
      <c r="D22" s="40"/>
      <c r="E22" s="40"/>
      <c r="F22" s="40"/>
      <c r="G22" s="40"/>
      <c r="H22" s="40"/>
      <c r="I22" s="40"/>
      <c r="J22" s="41"/>
    </row>
    <row r="23" spans="1:10" ht="29.45" customHeight="1">
      <c r="A23" s="37" t="s">
        <v>45</v>
      </c>
      <c r="B23" s="37"/>
      <c r="C23" s="37"/>
      <c r="D23" s="33"/>
      <c r="E23" s="34"/>
      <c r="F23" s="34"/>
      <c r="G23" s="34"/>
      <c r="H23" s="34"/>
      <c r="I23" s="34"/>
      <c r="J23" s="34"/>
    </row>
    <row r="24" spans="1:10" ht="17.45" customHeight="1"/>
    <row r="25" spans="1:10" ht="19.5">
      <c r="A25" s="42" t="s">
        <v>46</v>
      </c>
      <c r="B25" s="42"/>
      <c r="C25" s="42"/>
      <c r="D25" s="42"/>
      <c r="E25" s="42"/>
      <c r="F25" s="42"/>
      <c r="G25" s="42"/>
      <c r="H25" s="42"/>
      <c r="I25" s="42"/>
      <c r="J25" s="42"/>
    </row>
  </sheetData>
  <mergeCells count="26">
    <mergeCell ref="A1:J1"/>
    <mergeCell ref="A2:J2"/>
    <mergeCell ref="A3:J3"/>
    <mergeCell ref="A4:C4"/>
    <mergeCell ref="D4:E4"/>
    <mergeCell ref="F4:J4"/>
    <mergeCell ref="B16:I16"/>
    <mergeCell ref="A5:C5"/>
    <mergeCell ref="B6:C6"/>
    <mergeCell ref="B7:C7"/>
    <mergeCell ref="A8:I8"/>
    <mergeCell ref="B9:C9"/>
    <mergeCell ref="B10:C10"/>
    <mergeCell ref="B11:C11"/>
    <mergeCell ref="B12:C12"/>
    <mergeCell ref="A13:I13"/>
    <mergeCell ref="B14:C14"/>
    <mergeCell ref="A15:I15"/>
    <mergeCell ref="A22:J22"/>
    <mergeCell ref="A25:J25"/>
    <mergeCell ref="A17:J17"/>
    <mergeCell ref="B18:C18"/>
    <mergeCell ref="H18:I18"/>
    <mergeCell ref="B19:C19"/>
    <mergeCell ref="H19:I19"/>
    <mergeCell ref="A20:I20"/>
  </mergeCells>
  <phoneticPr fontId="3" type="noConversion"/>
  <printOptions horizontalCentered="1"/>
  <pageMargins left="0.23622047244094491" right="0.23622047244094491" top="0.19685039370078741" bottom="0.19685039370078741" header="0.31496062992125984" footer="0.31496062992125984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嘉義-113勞務委外人員採購案工作費成本分析表</vt:lpstr>
      <vt:lpstr>'嘉義-113勞務委外人員採購案工作費成本分析表'!Print_Area</vt:lpstr>
    </vt:vector>
  </TitlesOfParts>
  <Company>財團法人犯罪被害人保護協會 Association for Victims Support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橋頭犯保-邱京晶</dc:creator>
  <cp:lastModifiedBy>陳政宏</cp:lastModifiedBy>
  <cp:lastPrinted>2023-12-07T08:27:21Z</cp:lastPrinted>
  <dcterms:created xsi:type="dcterms:W3CDTF">2018-01-22T09:08:10Z</dcterms:created>
  <dcterms:modified xsi:type="dcterms:W3CDTF">2023-12-13T07:12:02Z</dcterms:modified>
</cp:coreProperties>
</file>